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scritorio\"/>
    </mc:Choice>
  </mc:AlternateContent>
  <bookViews>
    <workbookView xWindow="0" yWindow="0" windowWidth="20490" windowHeight="7755"/>
  </bookViews>
  <sheets>
    <sheet name="0" sheetId="1" r:id="rId1"/>
  </sheets>
  <definedNames>
    <definedName name="_xlnm.Print_Area" localSheetId="0">'0'!$A$1:$F$38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6" i="1" l="1"/>
  <c r="B47" i="1" s="1"/>
  <c r="C46" i="1"/>
  <c r="C47" i="1" s="1"/>
  <c r="C48" i="1" s="1"/>
  <c r="C53" i="1" s="1"/>
  <c r="C59" i="1" s="1"/>
  <c r="D46" i="1"/>
  <c r="D47" i="1" s="1"/>
  <c r="D48" i="1" s="1"/>
  <c r="D53" i="1" s="1"/>
  <c r="D59" i="1" s="1"/>
  <c r="E46" i="1"/>
  <c r="F46" i="1"/>
  <c r="H50" i="1"/>
  <c r="H59" i="1" s="1"/>
  <c r="I44" i="1" s="1"/>
  <c r="I59" i="1" s="1"/>
  <c r="J44" i="1" s="1"/>
  <c r="J59" i="1" s="1"/>
  <c r="K44" i="1" s="1"/>
  <c r="I50" i="1"/>
  <c r="J50" i="1"/>
  <c r="K50" i="1"/>
  <c r="B56" i="1"/>
  <c r="C56" i="1"/>
  <c r="D56" i="1"/>
  <c r="J56" i="1" s="1"/>
  <c r="E56" i="1"/>
  <c r="K56" i="1" s="1"/>
  <c r="F56" i="1"/>
  <c r="H56" i="1"/>
  <c r="I56" i="1"/>
  <c r="F57" i="1"/>
  <c r="G69" i="1"/>
  <c r="G72" i="1"/>
  <c r="G75" i="1"/>
  <c r="C80" i="1"/>
  <c r="G78" i="1" s="1"/>
  <c r="G76" i="1" s="1"/>
  <c r="G80" i="1"/>
  <c r="G115" i="1"/>
  <c r="D116" i="1"/>
  <c r="G118" i="1"/>
  <c r="G124" i="1"/>
  <c r="K59" i="1" l="1"/>
  <c r="D115" i="1" s="1"/>
  <c r="D126" i="1" s="1"/>
  <c r="G126" i="1" s="1"/>
  <c r="B48" i="1"/>
  <c r="E47" i="1"/>
  <c r="E48" i="1" s="1"/>
  <c r="E53" i="1" s="1"/>
  <c r="E59" i="1" s="1"/>
  <c r="F48" i="1" l="1"/>
  <c r="B59" i="1"/>
  <c r="F59" i="1" s="1"/>
  <c r="B53" i="1"/>
  <c r="B52" i="1" s="1"/>
  <c r="C50" i="1" s="1"/>
  <c r="C52" i="1" s="1"/>
  <c r="D50" i="1" s="1"/>
  <c r="D52" i="1" s="1"/>
  <c r="E50" i="1" s="1"/>
  <c r="E52" i="1" s="1"/>
  <c r="F47" i="1"/>
</calcChain>
</file>

<file path=xl/sharedStrings.xml><?xml version="1.0" encoding="utf-8"?>
<sst xmlns="http://schemas.openxmlformats.org/spreadsheetml/2006/main" count="93" uniqueCount="71">
  <si>
    <t>TOTAL PAS + PN</t>
  </si>
  <si>
    <t>TOTAL ACTIVO</t>
  </si>
  <si>
    <t>TOTAL PAT NETO</t>
  </si>
  <si>
    <t>Resultado del Ejercicio</t>
  </si>
  <si>
    <t>Capital</t>
  </si>
  <si>
    <t>TOTAL PASIVO</t>
  </si>
  <si>
    <t>Mercaderias</t>
  </si>
  <si>
    <t>costos var a pagar</t>
  </si>
  <si>
    <t>deudores por v</t>
  </si>
  <si>
    <t>Proveedores</t>
  </si>
  <si>
    <t>Brou c/c</t>
  </si>
  <si>
    <t>ACTIVO</t>
  </si>
  <si>
    <t>BALANCE PROYECTADO</t>
  </si>
  <si>
    <t>PRESUPUESTO FINANCIERO</t>
  </si>
  <si>
    <t>PAS + PN</t>
  </si>
  <si>
    <t>PN</t>
  </si>
  <si>
    <t>RPP</t>
  </si>
  <si>
    <t>CAPITAL</t>
  </si>
  <si>
    <t>PATRIMONIO NETO</t>
  </si>
  <si>
    <t>MERCAD</t>
  </si>
  <si>
    <t>CF A PAGAR</t>
  </si>
  <si>
    <t>D X V</t>
  </si>
  <si>
    <t>ACREED</t>
  </si>
  <si>
    <t>BANCO C/C</t>
  </si>
  <si>
    <t>PASIVO</t>
  </si>
  <si>
    <t>SFB</t>
  </si>
  <si>
    <t>UT FINAL</t>
  </si>
  <si>
    <t>e cf</t>
  </si>
  <si>
    <t>CF</t>
  </si>
  <si>
    <t>e cv</t>
  </si>
  <si>
    <t>CV</t>
  </si>
  <si>
    <t>CMV</t>
  </si>
  <si>
    <t>EF</t>
  </si>
  <si>
    <t>EGR.</t>
  </si>
  <si>
    <t>COMPRAS</t>
  </si>
  <si>
    <t>T.I</t>
  </si>
  <si>
    <t>EI</t>
  </si>
  <si>
    <t>ventas $</t>
  </si>
  <si>
    <t>INGR</t>
  </si>
  <si>
    <t>SIB</t>
  </si>
  <si>
    <t>Ventas</t>
  </si>
  <si>
    <t>Posterior</t>
  </si>
  <si>
    <t>Abril</t>
  </si>
  <si>
    <t>Marzo</t>
  </si>
  <si>
    <t>febrero</t>
  </si>
  <si>
    <t>Enero</t>
  </si>
  <si>
    <t>Total</t>
  </si>
  <si>
    <t>PRESUPUESTO ECONOMICO</t>
  </si>
  <si>
    <t>los costos fijos se abonan del 1 al 10 del mes siguiente</t>
  </si>
  <si>
    <t>$ 200 cada mes</t>
  </si>
  <si>
    <t>Costos fijos</t>
  </si>
  <si>
    <t>los costos variables se pagan el mismo mes en que se consumen</t>
  </si>
  <si>
    <t>30 $ por unidad Vendida</t>
  </si>
  <si>
    <t>Costos Variables</t>
  </si>
  <si>
    <t>Se realizan el 1 de cada mes - pago a 60 ds</t>
  </si>
  <si>
    <t>Feb</t>
  </si>
  <si>
    <t>en $ urug</t>
  </si>
  <si>
    <t>Compras</t>
  </si>
  <si>
    <t>las compras de mercaderías se pagan a 60 días</t>
  </si>
  <si>
    <t>El margen proyectado es del 20 % para cada mes</t>
  </si>
  <si>
    <t>50% a  30 días</t>
  </si>
  <si>
    <t xml:space="preserve">Las ventas se cobran 50 % en el acto (se depositan en el Brou) </t>
  </si>
  <si>
    <t>precio de venta unitario: $ 200</t>
  </si>
  <si>
    <t>Cantidad</t>
  </si>
  <si>
    <t>Ventas proyectadas Enero - Abril</t>
  </si>
  <si>
    <t>Banco c/c</t>
  </si>
  <si>
    <t>DATOS NECESARIOS</t>
  </si>
  <si>
    <t>Balance proyectado</t>
  </si>
  <si>
    <t>Estado de Resultado proyectado</t>
  </si>
  <si>
    <t xml:space="preserve">Enero - Abril </t>
  </si>
  <si>
    <t xml:space="preserve">Presupuesto económico  - financiero período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</si>
</sst>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2" xfId="0" applyBorder="1"/>
    <xf numFmtId="0" fontId="2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Fill="1" applyBorder="1"/>
    <xf numFmtId="0" fontId="1" fillId="0" borderId="0" xfId="0" applyFont="1" applyBorder="1"/>
    <xf numFmtId="0" fontId="0" fillId="0" borderId="3" xfId="0" applyFont="1" applyFill="1" applyBorder="1"/>
    <xf numFmtId="0" fontId="2" fillId="0" borderId="0" xfId="0" applyFont="1" applyBorder="1"/>
    <xf numFmtId="0" fontId="1" fillId="0" borderId="0" xfId="0" applyFont="1"/>
    <xf numFmtId="0" fontId="3" fillId="0" borderId="9" xfId="0" applyFont="1" applyBorder="1"/>
    <xf numFmtId="0" fontId="3" fillId="0" borderId="0" xfId="0" applyFont="1"/>
    <xf numFmtId="0" fontId="4" fillId="0" borderId="10" xfId="0" applyFont="1" applyBorder="1"/>
    <xf numFmtId="0" fontId="4" fillId="0" borderId="0" xfId="0" applyFont="1"/>
    <xf numFmtId="0" fontId="4" fillId="0" borderId="9" xfId="0" applyFont="1" applyBorder="1"/>
    <xf numFmtId="9" fontId="1" fillId="0" borderId="0" xfId="0" applyNumberFormat="1" applyFont="1"/>
    <xf numFmtId="0" fontId="1" fillId="0" borderId="9" xfId="0" applyFont="1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26"/>
  <sheetViews>
    <sheetView tabSelected="1" zoomScale="70" zoomScaleNormal="70" workbookViewId="0">
      <selection activeCell="G73" sqref="G73"/>
    </sheetView>
  </sheetViews>
  <sheetFormatPr baseColWidth="10" defaultRowHeight="12.75" x14ac:dyDescent="0.2"/>
  <cols>
    <col min="2" max="2" width="10" customWidth="1"/>
    <col min="3" max="7" width="9.42578125" customWidth="1"/>
    <col min="8" max="12" width="10" customWidth="1"/>
  </cols>
  <sheetData>
    <row r="2" spans="1:5" x14ac:dyDescent="0.2">
      <c r="A2" s="12" t="s">
        <v>70</v>
      </c>
      <c r="B2" s="12"/>
      <c r="C2" s="12"/>
      <c r="D2" s="12"/>
      <c r="E2" s="12" t="s">
        <v>69</v>
      </c>
    </row>
    <row r="3" spans="1:5" x14ac:dyDescent="0.2">
      <c r="A3" s="12" t="s">
        <v>68</v>
      </c>
      <c r="B3" s="12"/>
      <c r="C3" s="12"/>
      <c r="D3" s="12"/>
      <c r="E3" s="12"/>
    </row>
    <row r="4" spans="1:5" x14ac:dyDescent="0.2">
      <c r="A4" s="12" t="s">
        <v>67</v>
      </c>
      <c r="B4" s="12"/>
      <c r="C4" s="12"/>
      <c r="D4" s="12"/>
      <c r="E4" s="12"/>
    </row>
    <row r="5" spans="1:5" x14ac:dyDescent="0.2">
      <c r="A5" s="12"/>
      <c r="B5" s="12"/>
      <c r="C5" s="12"/>
      <c r="D5" s="12"/>
      <c r="E5" s="12"/>
    </row>
    <row r="6" spans="1:5" x14ac:dyDescent="0.2">
      <c r="A6" s="12" t="s">
        <v>66</v>
      </c>
      <c r="B6" s="12"/>
      <c r="C6" s="12"/>
      <c r="D6" s="12"/>
      <c r="E6" s="12"/>
    </row>
    <row r="8" spans="1:5" x14ac:dyDescent="0.2">
      <c r="A8" s="12" t="s">
        <v>65</v>
      </c>
      <c r="C8">
        <v>1000</v>
      </c>
    </row>
    <row r="9" spans="1:5" x14ac:dyDescent="0.2">
      <c r="A9" s="12" t="s">
        <v>6</v>
      </c>
      <c r="C9">
        <v>6000</v>
      </c>
    </row>
    <row r="12" spans="1:5" x14ac:dyDescent="0.2">
      <c r="A12" s="12" t="s">
        <v>64</v>
      </c>
    </row>
    <row r="14" spans="1:5" x14ac:dyDescent="0.2">
      <c r="B14" t="s">
        <v>63</v>
      </c>
      <c r="C14" t="s">
        <v>45</v>
      </c>
      <c r="D14">
        <v>25</v>
      </c>
    </row>
    <row r="15" spans="1:5" x14ac:dyDescent="0.2">
      <c r="C15" t="s">
        <v>55</v>
      </c>
      <c r="D15">
        <v>35</v>
      </c>
    </row>
    <row r="16" spans="1:5" x14ac:dyDescent="0.2">
      <c r="C16" t="s">
        <v>43</v>
      </c>
      <c r="D16">
        <v>45</v>
      </c>
    </row>
    <row r="17" spans="1:4" x14ac:dyDescent="0.2">
      <c r="C17" t="s">
        <v>42</v>
      </c>
      <c r="D17">
        <v>55</v>
      </c>
    </row>
    <row r="19" spans="1:4" x14ac:dyDescent="0.2">
      <c r="A19" t="s">
        <v>62</v>
      </c>
    </row>
    <row r="20" spans="1:4" x14ac:dyDescent="0.2">
      <c r="A20" t="s">
        <v>61</v>
      </c>
    </row>
    <row r="21" spans="1:4" x14ac:dyDescent="0.2">
      <c r="A21" t="s">
        <v>60</v>
      </c>
    </row>
    <row r="23" spans="1:4" x14ac:dyDescent="0.2">
      <c r="A23" s="12" t="s">
        <v>31</v>
      </c>
      <c r="B23" t="s">
        <v>59</v>
      </c>
    </row>
    <row r="24" spans="1:4" x14ac:dyDescent="0.2">
      <c r="A24" t="s">
        <v>58</v>
      </c>
    </row>
    <row r="26" spans="1:4" x14ac:dyDescent="0.2">
      <c r="A26" s="12" t="s">
        <v>57</v>
      </c>
      <c r="B26" t="s">
        <v>45</v>
      </c>
      <c r="C26">
        <v>5500</v>
      </c>
      <c r="D26" t="s">
        <v>54</v>
      </c>
    </row>
    <row r="27" spans="1:4" x14ac:dyDescent="0.2">
      <c r="A27" t="s">
        <v>56</v>
      </c>
      <c r="B27" t="s">
        <v>55</v>
      </c>
      <c r="C27">
        <v>6000</v>
      </c>
      <c r="D27" t="s">
        <v>54</v>
      </c>
    </row>
    <row r="28" spans="1:4" x14ac:dyDescent="0.2">
      <c r="B28" t="s">
        <v>43</v>
      </c>
      <c r="C28">
        <v>6500</v>
      </c>
      <c r="D28" t="s">
        <v>54</v>
      </c>
    </row>
    <row r="29" spans="1:4" x14ac:dyDescent="0.2">
      <c r="B29" t="s">
        <v>42</v>
      </c>
      <c r="C29">
        <v>7000</v>
      </c>
      <c r="D29" t="s">
        <v>54</v>
      </c>
    </row>
    <row r="31" spans="1:4" x14ac:dyDescent="0.2">
      <c r="A31" s="12" t="s">
        <v>53</v>
      </c>
    </row>
    <row r="33" spans="1:12" x14ac:dyDescent="0.2">
      <c r="B33" s="20" t="s">
        <v>52</v>
      </c>
    </row>
    <row r="34" spans="1:12" x14ac:dyDescent="0.2">
      <c r="B34" t="s">
        <v>51</v>
      </c>
    </row>
    <row r="36" spans="1:12" x14ac:dyDescent="0.2">
      <c r="A36" s="12" t="s">
        <v>50</v>
      </c>
    </row>
    <row r="37" spans="1:12" x14ac:dyDescent="0.2">
      <c r="B37" t="s">
        <v>49</v>
      </c>
    </row>
    <row r="38" spans="1:12" x14ac:dyDescent="0.2">
      <c r="B38" t="s">
        <v>48</v>
      </c>
    </row>
    <row r="41" spans="1:12" x14ac:dyDescent="0.2">
      <c r="B41" s="12" t="s">
        <v>47</v>
      </c>
      <c r="H41" s="12" t="s">
        <v>13</v>
      </c>
    </row>
    <row r="42" spans="1:12" ht="13.5" thickBot="1" x14ac:dyDescent="0.25"/>
    <row r="43" spans="1:12" ht="13.5" thickBot="1" x14ac:dyDescent="0.25">
      <c r="B43" s="28" t="s">
        <v>45</v>
      </c>
      <c r="C43" s="28" t="s">
        <v>44</v>
      </c>
      <c r="D43" s="28" t="s">
        <v>43</v>
      </c>
      <c r="E43" s="28" t="s">
        <v>42</v>
      </c>
      <c r="F43" s="28" t="s">
        <v>46</v>
      </c>
      <c r="H43" s="28" t="s">
        <v>45</v>
      </c>
      <c r="I43" s="28" t="s">
        <v>44</v>
      </c>
      <c r="J43" s="28" t="s">
        <v>43</v>
      </c>
      <c r="K43" s="28" t="s">
        <v>42</v>
      </c>
      <c r="L43" s="27" t="s">
        <v>41</v>
      </c>
    </row>
    <row r="44" spans="1:12" ht="15.75" thickBot="1" x14ac:dyDescent="0.25">
      <c r="A44" s="20" t="s">
        <v>40</v>
      </c>
      <c r="B44" s="23">
        <v>25</v>
      </c>
      <c r="C44" s="23">
        <v>35</v>
      </c>
      <c r="D44" s="23">
        <v>45</v>
      </c>
      <c r="E44" s="23">
        <v>55</v>
      </c>
      <c r="F44" s="23"/>
      <c r="G44" s="24" t="s">
        <v>39</v>
      </c>
      <c r="H44" s="25">
        <v>1000</v>
      </c>
      <c r="I44" s="25">
        <f>+H59</f>
        <v>3250</v>
      </c>
      <c r="J44" s="25">
        <f>+I59</f>
        <v>8600</v>
      </c>
      <c r="K44" s="25">
        <f>+J59</f>
        <v>10350</v>
      </c>
      <c r="L44" s="25"/>
    </row>
    <row r="45" spans="1:12" ht="15" x14ac:dyDescent="0.2">
      <c r="A45" s="20">
        <v>200</v>
      </c>
      <c r="B45" s="23"/>
      <c r="C45" s="23"/>
      <c r="D45" s="23"/>
      <c r="E45" s="23"/>
      <c r="F45" s="23"/>
      <c r="G45" s="24" t="s">
        <v>38</v>
      </c>
      <c r="H45" s="23"/>
      <c r="I45" s="23"/>
      <c r="J45" s="23"/>
      <c r="K45" s="23"/>
      <c r="L45" s="23"/>
    </row>
    <row r="46" spans="1:12" ht="15" x14ac:dyDescent="0.2">
      <c r="A46" s="20" t="s">
        <v>37</v>
      </c>
      <c r="B46" s="23">
        <f>+B44*A45</f>
        <v>5000</v>
      </c>
      <c r="C46" s="23">
        <f>+C44*A45</f>
        <v>7000</v>
      </c>
      <c r="D46" s="23">
        <f>+D44*A45</f>
        <v>9000</v>
      </c>
      <c r="E46" s="23">
        <f>+E44*A45</f>
        <v>11000</v>
      </c>
      <c r="F46" s="23">
        <f>SUM(B46:E46)</f>
        <v>32000</v>
      </c>
      <c r="G46" s="24"/>
      <c r="H46" s="23">
        <v>2500</v>
      </c>
      <c r="I46" s="23">
        <v>2500</v>
      </c>
      <c r="J46" s="23"/>
      <c r="K46" s="23"/>
      <c r="L46" s="23"/>
    </row>
    <row r="47" spans="1:12" ht="15" x14ac:dyDescent="0.2">
      <c r="A47" s="26">
        <v>0.2</v>
      </c>
      <c r="B47" s="23">
        <f>+B46*A47</f>
        <v>1000</v>
      </c>
      <c r="C47" s="23">
        <f>+C46*A47</f>
        <v>1400</v>
      </c>
      <c r="D47" s="23">
        <f>+D46*A47</f>
        <v>1800</v>
      </c>
      <c r="E47" s="23">
        <f>+E46*A47</f>
        <v>2200</v>
      </c>
      <c r="F47" s="23">
        <f>SUM(B47:E47)</f>
        <v>6400</v>
      </c>
      <c r="G47" s="24"/>
      <c r="H47" s="23"/>
      <c r="I47" s="23">
        <v>3500</v>
      </c>
      <c r="J47" s="23">
        <v>3500</v>
      </c>
      <c r="K47" s="23"/>
      <c r="L47" s="23"/>
    </row>
    <row r="48" spans="1:12" ht="15" x14ac:dyDescent="0.2">
      <c r="A48" s="20" t="s">
        <v>31</v>
      </c>
      <c r="B48" s="23">
        <f>+B46-B47</f>
        <v>4000</v>
      </c>
      <c r="C48" s="23">
        <f>+C46-C47</f>
        <v>5600</v>
      </c>
      <c r="D48" s="23">
        <f>+D46-D47</f>
        <v>7200</v>
      </c>
      <c r="E48" s="23">
        <f>+E46-E47</f>
        <v>8800</v>
      </c>
      <c r="F48" s="23">
        <f>SUM(B48:E48)</f>
        <v>25600</v>
      </c>
      <c r="G48" s="24"/>
      <c r="H48" s="23"/>
      <c r="I48" s="23"/>
      <c r="J48" s="23">
        <v>4500</v>
      </c>
      <c r="K48" s="23">
        <v>4500</v>
      </c>
      <c r="L48" s="23"/>
    </row>
    <row r="49" spans="1:12" ht="15.75" thickBot="1" x14ac:dyDescent="0.25">
      <c r="A49" s="20"/>
      <c r="B49" s="23"/>
      <c r="C49" s="23"/>
      <c r="D49" s="23"/>
      <c r="E49" s="23"/>
      <c r="F49" s="23"/>
      <c r="G49" s="24"/>
      <c r="H49" s="23"/>
      <c r="I49" s="23"/>
      <c r="J49" s="23"/>
      <c r="K49" s="23">
        <v>5500</v>
      </c>
      <c r="L49" s="23">
        <v>5500</v>
      </c>
    </row>
    <row r="50" spans="1:12" ht="15.75" thickBot="1" x14ac:dyDescent="0.25">
      <c r="A50" s="20" t="s">
        <v>36</v>
      </c>
      <c r="B50" s="23">
        <v>6000</v>
      </c>
      <c r="C50" s="23">
        <f>+B52</f>
        <v>7500</v>
      </c>
      <c r="D50" s="23">
        <f>+C52</f>
        <v>7900</v>
      </c>
      <c r="E50" s="23">
        <f>+D52</f>
        <v>7200</v>
      </c>
      <c r="F50" s="23"/>
      <c r="G50" s="24" t="s">
        <v>35</v>
      </c>
      <c r="H50" s="25">
        <f>+H46</f>
        <v>2500</v>
      </c>
      <c r="I50" s="25">
        <f>+I47+I46</f>
        <v>6000</v>
      </c>
      <c r="J50" s="25">
        <f>+J48+J47</f>
        <v>8000</v>
      </c>
      <c r="K50" s="25">
        <f>+K49+K48</f>
        <v>10000</v>
      </c>
      <c r="L50" s="25"/>
    </row>
    <row r="51" spans="1:12" ht="15" x14ac:dyDescent="0.2">
      <c r="A51" s="20" t="s">
        <v>34</v>
      </c>
      <c r="B51" s="23">
        <v>5500</v>
      </c>
      <c r="C51" s="23">
        <v>6000</v>
      </c>
      <c r="D51" s="23">
        <v>6500</v>
      </c>
      <c r="E51" s="23">
        <v>7000</v>
      </c>
      <c r="F51" s="23"/>
      <c r="G51" s="24" t="s">
        <v>33</v>
      </c>
      <c r="H51" s="23"/>
      <c r="I51" s="23"/>
      <c r="J51" s="23">
        <v>5500</v>
      </c>
      <c r="K51" s="23">
        <v>6000</v>
      </c>
      <c r="L51" s="23">
        <v>6500</v>
      </c>
    </row>
    <row r="52" spans="1:12" ht="15" x14ac:dyDescent="0.2">
      <c r="A52" s="20" t="s">
        <v>32</v>
      </c>
      <c r="B52" s="23">
        <f>+B50+B51-B53</f>
        <v>7500</v>
      </c>
      <c r="C52" s="23">
        <f>+C50+C51-C53</f>
        <v>7900</v>
      </c>
      <c r="D52" s="23">
        <f>+D50+D51-D53</f>
        <v>7200</v>
      </c>
      <c r="E52" s="23">
        <f>+E50+E51-E53</f>
        <v>5400</v>
      </c>
      <c r="F52" s="23"/>
      <c r="G52" s="24"/>
      <c r="H52" s="23"/>
      <c r="I52" s="23"/>
      <c r="J52" s="23"/>
      <c r="K52" s="23"/>
      <c r="L52" s="23">
        <v>7000</v>
      </c>
    </row>
    <row r="53" spans="1:12" ht="15" x14ac:dyDescent="0.2">
      <c r="A53" s="20" t="s">
        <v>31</v>
      </c>
      <c r="B53" s="23">
        <f>+B48</f>
        <v>4000</v>
      </c>
      <c r="C53" s="23">
        <f>+C48</f>
        <v>5600</v>
      </c>
      <c r="D53" s="23">
        <f>+D48</f>
        <v>7200</v>
      </c>
      <c r="E53" s="23">
        <f>+E48</f>
        <v>8800</v>
      </c>
      <c r="F53" s="23"/>
      <c r="G53" s="24"/>
      <c r="H53" s="23"/>
      <c r="I53" s="23"/>
      <c r="J53" s="23"/>
      <c r="K53" s="23"/>
      <c r="L53" s="23"/>
    </row>
    <row r="54" spans="1:12" ht="15" x14ac:dyDescent="0.2">
      <c r="B54" s="23"/>
      <c r="C54" s="23"/>
      <c r="D54" s="23"/>
      <c r="E54" s="23"/>
      <c r="F54" s="23"/>
      <c r="G54" s="24"/>
      <c r="H54" s="23"/>
      <c r="I54" s="23"/>
      <c r="J54" s="23"/>
      <c r="K54" s="23"/>
      <c r="L54" s="23"/>
    </row>
    <row r="55" spans="1:12" ht="15" x14ac:dyDescent="0.2">
      <c r="A55" s="20" t="s">
        <v>30</v>
      </c>
      <c r="B55" s="23"/>
      <c r="C55" s="23"/>
      <c r="D55" s="23"/>
      <c r="E55" s="23"/>
      <c r="F55" s="23"/>
      <c r="G55" s="24"/>
      <c r="H55" s="23"/>
      <c r="I55" s="23"/>
      <c r="J55" s="23"/>
      <c r="K55" s="23"/>
      <c r="L55" s="23"/>
    </row>
    <row r="56" spans="1:12" ht="15" x14ac:dyDescent="0.2">
      <c r="A56" s="20">
        <v>10</v>
      </c>
      <c r="B56" s="23">
        <f>+B44*A56</f>
        <v>250</v>
      </c>
      <c r="C56" s="23">
        <f>+A56*C44</f>
        <v>350</v>
      </c>
      <c r="D56" s="23">
        <f>+D44*A56</f>
        <v>450</v>
      </c>
      <c r="E56" s="23">
        <f>+E44*A56</f>
        <v>550</v>
      </c>
      <c r="F56" s="23">
        <f>SUM(B56:E56)</f>
        <v>1600</v>
      </c>
      <c r="G56" s="24" t="s">
        <v>29</v>
      </c>
      <c r="H56" s="23">
        <f>+B56</f>
        <v>250</v>
      </c>
      <c r="I56" s="23">
        <f>+C56</f>
        <v>350</v>
      </c>
      <c r="J56" s="23">
        <f>+D56</f>
        <v>450</v>
      </c>
      <c r="K56" s="23">
        <f>+E56</f>
        <v>550</v>
      </c>
      <c r="L56" s="23"/>
    </row>
    <row r="57" spans="1:12" ht="15" x14ac:dyDescent="0.2">
      <c r="A57" s="20" t="s">
        <v>28</v>
      </c>
      <c r="B57" s="23">
        <v>300</v>
      </c>
      <c r="C57" s="23">
        <v>300</v>
      </c>
      <c r="D57" s="23">
        <v>300</v>
      </c>
      <c r="E57" s="23">
        <v>300</v>
      </c>
      <c r="F57" s="23">
        <f>SUM(B57:E57)</f>
        <v>1200</v>
      </c>
      <c r="G57" s="24" t="s">
        <v>27</v>
      </c>
      <c r="H57" s="23"/>
      <c r="I57" s="23">
        <v>300</v>
      </c>
      <c r="J57" s="23">
        <v>300</v>
      </c>
      <c r="K57" s="23">
        <v>300</v>
      </c>
      <c r="L57" s="23">
        <v>300</v>
      </c>
    </row>
    <row r="58" spans="1:12" ht="15.75" thickBot="1" x14ac:dyDescent="0.25">
      <c r="B58" s="23"/>
      <c r="C58" s="23"/>
      <c r="D58" s="23"/>
      <c r="E58" s="23"/>
      <c r="F58" s="23"/>
      <c r="G58" s="24"/>
      <c r="H58" s="23"/>
      <c r="I58" s="23"/>
      <c r="J58" s="23"/>
      <c r="K58" s="23"/>
      <c r="L58" s="23"/>
    </row>
    <row r="59" spans="1:12" ht="15.75" thickBot="1" x14ac:dyDescent="0.3">
      <c r="A59" s="20" t="s">
        <v>26</v>
      </c>
      <c r="B59" s="21">
        <f>+B46-B48-B56-B57</f>
        <v>450</v>
      </c>
      <c r="C59" s="21">
        <f>+C46-C53-C56-C57</f>
        <v>750</v>
      </c>
      <c r="D59" s="21">
        <f>+D46-D53-D56-D57</f>
        <v>1050</v>
      </c>
      <c r="E59" s="21">
        <f>+E46-E53-E56-E57</f>
        <v>1350</v>
      </c>
      <c r="F59" s="21">
        <f>+E59+D59+C59+B59</f>
        <v>3600</v>
      </c>
      <c r="G59" s="22" t="s">
        <v>25</v>
      </c>
      <c r="H59" s="21">
        <f>+H44+H50-H56</f>
        <v>3250</v>
      </c>
      <c r="I59" s="21">
        <f>+I44+I50-I56-I57</f>
        <v>8600</v>
      </c>
      <c r="J59" s="21">
        <f>+J44+J50-J51-J56-J57</f>
        <v>10350</v>
      </c>
      <c r="K59" s="21">
        <f>+K44+K50-K51-K56-K57</f>
        <v>13500</v>
      </c>
      <c r="L59" s="21"/>
    </row>
    <row r="65" spans="1:7" x14ac:dyDescent="0.2">
      <c r="A65" s="20" t="s">
        <v>12</v>
      </c>
    </row>
    <row r="67" spans="1:7" ht="13.5" thickBot="1" x14ac:dyDescent="0.25">
      <c r="A67" s="20" t="s">
        <v>11</v>
      </c>
      <c r="D67" s="20" t="s">
        <v>24</v>
      </c>
    </row>
    <row r="68" spans="1:7" x14ac:dyDescent="0.2">
      <c r="A68" s="11"/>
      <c r="B68" s="10"/>
      <c r="C68" s="9"/>
      <c r="D68" s="10"/>
      <c r="E68" s="10"/>
      <c r="F68" s="10"/>
      <c r="G68" s="9"/>
    </row>
    <row r="69" spans="1:7" x14ac:dyDescent="0.2">
      <c r="A69" s="8" t="s">
        <v>23</v>
      </c>
      <c r="B69" s="5"/>
      <c r="C69" s="4">
        <v>13800</v>
      </c>
      <c r="D69" s="19" t="s">
        <v>22</v>
      </c>
      <c r="E69" s="5"/>
      <c r="F69" s="5"/>
      <c r="G69" s="4">
        <f>+L51+L52</f>
        <v>13500</v>
      </c>
    </row>
    <row r="70" spans="1:7" x14ac:dyDescent="0.2">
      <c r="A70" s="8" t="s">
        <v>21</v>
      </c>
      <c r="B70" s="5"/>
      <c r="C70" s="4">
        <v>5500</v>
      </c>
      <c r="D70" s="17" t="s">
        <v>20</v>
      </c>
      <c r="E70" s="5"/>
      <c r="F70" s="5"/>
      <c r="G70" s="4">
        <v>300</v>
      </c>
    </row>
    <row r="71" spans="1:7" ht="13.5" thickBot="1" x14ac:dyDescent="0.25">
      <c r="A71" s="8" t="s">
        <v>19</v>
      </c>
      <c r="B71" s="5"/>
      <c r="C71" s="4">
        <v>5400</v>
      </c>
      <c r="D71" s="5"/>
      <c r="E71" s="5"/>
      <c r="F71" s="5"/>
      <c r="G71" s="4"/>
    </row>
    <row r="72" spans="1:7" ht="13.5" thickBot="1" x14ac:dyDescent="0.25">
      <c r="A72" s="6"/>
      <c r="B72" s="5"/>
      <c r="C72" s="4"/>
      <c r="D72" s="18" t="s">
        <v>5</v>
      </c>
      <c r="E72" s="7"/>
      <c r="F72" s="7"/>
      <c r="G72" s="13">
        <f>+G69+G70</f>
        <v>13800</v>
      </c>
    </row>
    <row r="73" spans="1:7" x14ac:dyDescent="0.2">
      <c r="A73" s="6"/>
      <c r="B73" s="5"/>
      <c r="C73" s="4"/>
      <c r="D73" s="5"/>
      <c r="E73" s="5"/>
      <c r="F73" s="5"/>
      <c r="G73" s="4"/>
    </row>
    <row r="74" spans="1:7" x14ac:dyDescent="0.2">
      <c r="A74" s="6"/>
      <c r="B74" s="5"/>
      <c r="C74" s="4"/>
      <c r="D74" s="17" t="s">
        <v>18</v>
      </c>
      <c r="E74" s="5"/>
      <c r="F74" s="5"/>
      <c r="G74" s="4"/>
    </row>
    <row r="75" spans="1:7" x14ac:dyDescent="0.2">
      <c r="A75" s="6"/>
      <c r="B75" s="5"/>
      <c r="C75" s="4"/>
      <c r="D75" s="16" t="s">
        <v>17</v>
      </c>
      <c r="E75" s="5"/>
      <c r="F75" s="5"/>
      <c r="G75" s="4">
        <f>1000+6000</f>
        <v>7000</v>
      </c>
    </row>
    <row r="76" spans="1:7" x14ac:dyDescent="0.2">
      <c r="A76" s="6"/>
      <c r="B76" s="5"/>
      <c r="C76" s="4"/>
      <c r="D76" s="16" t="s">
        <v>16</v>
      </c>
      <c r="E76" s="5"/>
      <c r="F76" s="5"/>
      <c r="G76" s="4">
        <f>+G78-G75</f>
        <v>3900</v>
      </c>
    </row>
    <row r="77" spans="1:7" ht="13.5" thickBot="1" x14ac:dyDescent="0.25">
      <c r="A77" s="6"/>
      <c r="B77" s="5"/>
      <c r="C77" s="4"/>
      <c r="D77" s="5"/>
      <c r="E77" s="5"/>
      <c r="F77" s="5"/>
      <c r="G77" s="4"/>
    </row>
    <row r="78" spans="1:7" ht="13.5" thickBot="1" x14ac:dyDescent="0.25">
      <c r="A78" s="6"/>
      <c r="B78" s="5"/>
      <c r="C78" s="4"/>
      <c r="D78" s="15" t="s">
        <v>15</v>
      </c>
      <c r="E78" s="7"/>
      <c r="F78" s="7"/>
      <c r="G78" s="13">
        <f>+C80-G72</f>
        <v>10900</v>
      </c>
    </row>
    <row r="79" spans="1:7" ht="13.5" thickBot="1" x14ac:dyDescent="0.25">
      <c r="A79" s="6"/>
      <c r="B79" s="5"/>
      <c r="C79" s="4"/>
      <c r="D79" s="5"/>
      <c r="E79" s="5"/>
      <c r="F79" s="5"/>
      <c r="G79" s="4"/>
    </row>
    <row r="80" spans="1:7" ht="13.5" thickBot="1" x14ac:dyDescent="0.25">
      <c r="A80" s="15" t="s">
        <v>1</v>
      </c>
      <c r="B80" s="7"/>
      <c r="C80" s="13">
        <f>SUM(C69:C79)</f>
        <v>24700</v>
      </c>
      <c r="D80" s="14" t="s">
        <v>14</v>
      </c>
      <c r="E80" s="7"/>
      <c r="F80" s="7"/>
      <c r="G80" s="13">
        <f>+C80</f>
        <v>24700</v>
      </c>
    </row>
    <row r="83" spans="1:1" x14ac:dyDescent="0.2">
      <c r="A83" s="12" t="s">
        <v>13</v>
      </c>
    </row>
    <row r="111" spans="2:7" ht="13.5" thickBot="1" x14ac:dyDescent="0.25"/>
    <row r="112" spans="2:7" x14ac:dyDescent="0.2">
      <c r="B112" s="11"/>
      <c r="C112" s="10"/>
      <c r="D112" s="9"/>
      <c r="E112" s="11"/>
      <c r="F112" s="10"/>
      <c r="G112" s="9"/>
    </row>
    <row r="113" spans="2:7" x14ac:dyDescent="0.2">
      <c r="B113" s="8" t="s">
        <v>12</v>
      </c>
      <c r="C113" s="5"/>
      <c r="D113" s="4"/>
      <c r="E113" s="6"/>
      <c r="F113" s="5"/>
      <c r="G113" s="4"/>
    </row>
    <row r="114" spans="2:7" x14ac:dyDescent="0.2">
      <c r="B114" s="6" t="s">
        <v>11</v>
      </c>
      <c r="C114" s="5"/>
      <c r="D114" s="4"/>
      <c r="E114" s="6"/>
      <c r="F114" s="5"/>
      <c r="G114" s="4"/>
    </row>
    <row r="115" spans="2:7" x14ac:dyDescent="0.2">
      <c r="B115" s="6"/>
      <c r="C115" s="5" t="s">
        <v>10</v>
      </c>
      <c r="D115" s="4">
        <f>+K59</f>
        <v>13500</v>
      </c>
      <c r="E115" s="6" t="s">
        <v>9</v>
      </c>
      <c r="F115" s="5"/>
      <c r="G115" s="4">
        <f>+L53+L54</f>
        <v>0</v>
      </c>
    </row>
    <row r="116" spans="2:7" x14ac:dyDescent="0.2">
      <c r="B116" s="6"/>
      <c r="C116" s="5" t="s">
        <v>8</v>
      </c>
      <c r="D116" s="4">
        <f>+L50</f>
        <v>0</v>
      </c>
      <c r="E116" s="6" t="s">
        <v>7</v>
      </c>
      <c r="F116" s="5"/>
      <c r="G116" s="4">
        <v>200</v>
      </c>
    </row>
    <row r="117" spans="2:7" ht="13.5" thickBot="1" x14ac:dyDescent="0.25">
      <c r="B117" s="6"/>
      <c r="C117" s="5" t="s">
        <v>6</v>
      </c>
      <c r="D117" s="4">
        <v>700</v>
      </c>
      <c r="E117" s="6"/>
      <c r="F117" s="5"/>
      <c r="G117" s="4"/>
    </row>
    <row r="118" spans="2:7" ht="13.5" thickBot="1" x14ac:dyDescent="0.25">
      <c r="B118" s="6"/>
      <c r="C118" s="5"/>
      <c r="D118" s="4"/>
      <c r="E118" s="3" t="s">
        <v>5</v>
      </c>
      <c r="F118" s="2"/>
      <c r="G118" s="1">
        <f>+G116+G115</f>
        <v>200</v>
      </c>
    </row>
    <row r="119" spans="2:7" x14ac:dyDescent="0.2">
      <c r="B119" s="6"/>
      <c r="C119" s="5"/>
      <c r="D119" s="4"/>
      <c r="E119" s="6"/>
      <c r="F119" s="5"/>
      <c r="G119" s="4"/>
    </row>
    <row r="120" spans="2:7" x14ac:dyDescent="0.2">
      <c r="B120" s="6"/>
      <c r="C120" s="5"/>
      <c r="D120" s="4"/>
      <c r="E120" s="6" t="s">
        <v>4</v>
      </c>
      <c r="F120" s="5"/>
      <c r="G120" s="4">
        <v>500</v>
      </c>
    </row>
    <row r="121" spans="2:7" x14ac:dyDescent="0.2">
      <c r="B121" s="6"/>
      <c r="C121" s="5"/>
      <c r="D121" s="4"/>
      <c r="E121" s="6" t="s">
        <v>3</v>
      </c>
      <c r="F121" s="5"/>
      <c r="G121" s="4">
        <v>55</v>
      </c>
    </row>
    <row r="122" spans="2:7" x14ac:dyDescent="0.2">
      <c r="B122" s="6"/>
      <c r="C122" s="5"/>
      <c r="D122" s="4"/>
      <c r="E122" s="6"/>
      <c r="F122" s="5"/>
      <c r="G122" s="4"/>
    </row>
    <row r="123" spans="2:7" ht="13.5" thickBot="1" x14ac:dyDescent="0.25">
      <c r="B123" s="6"/>
      <c r="C123" s="5"/>
      <c r="D123" s="4"/>
      <c r="E123" s="6"/>
      <c r="F123" s="5"/>
      <c r="G123" s="4"/>
    </row>
    <row r="124" spans="2:7" ht="13.5" thickBot="1" x14ac:dyDescent="0.25">
      <c r="B124" s="6"/>
      <c r="C124" s="5"/>
      <c r="D124" s="4"/>
      <c r="E124" s="3" t="s">
        <v>2</v>
      </c>
      <c r="F124" s="7"/>
      <c r="G124" s="1">
        <f>+G121+G120</f>
        <v>555</v>
      </c>
    </row>
    <row r="125" spans="2:7" ht="13.5" thickBot="1" x14ac:dyDescent="0.25">
      <c r="B125" s="6"/>
      <c r="C125" s="5"/>
      <c r="D125" s="4"/>
      <c r="E125" s="6"/>
      <c r="F125" s="5"/>
      <c r="G125" s="4"/>
    </row>
    <row r="126" spans="2:7" ht="13.5" thickBot="1" x14ac:dyDescent="0.25">
      <c r="B126" s="3" t="s">
        <v>1</v>
      </c>
      <c r="C126" s="2"/>
      <c r="D126" s="1">
        <f>SUM(D115:D125)</f>
        <v>14200</v>
      </c>
      <c r="E126" s="3" t="s">
        <v>0</v>
      </c>
      <c r="F126" s="2"/>
      <c r="G126" s="1">
        <f>+D126</f>
        <v>14200</v>
      </c>
    </row>
  </sheetData>
  <pageMargins left="0.75" right="0.75" top="1" bottom="1" header="0" footer="0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</vt:lpstr>
      <vt:lpstr>'0'!Área_de_impresión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Managerial</dc:creator>
  <cp:lastModifiedBy>Managerial</cp:lastModifiedBy>
  <dcterms:created xsi:type="dcterms:W3CDTF">2021-11-29T20:52:19Z</dcterms:created>
  <dcterms:modified xsi:type="dcterms:W3CDTF">2021-11-29T20:59:08Z</dcterms:modified>
</cp:coreProperties>
</file>